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ugar Advance" sheetId="4" r:id="rId1"/>
  </sheets>
  <calcPr calcId="125725"/>
</workbook>
</file>

<file path=xl/calcChain.xml><?xml version="1.0" encoding="utf-8"?>
<calcChain xmlns="http://schemas.openxmlformats.org/spreadsheetml/2006/main">
  <c r="C41" i="4"/>
  <c r="D41"/>
  <c r="D69"/>
  <c r="C69"/>
  <c r="D63"/>
  <c r="C63"/>
  <c r="D58"/>
  <c r="C58"/>
  <c r="D53"/>
  <c r="C53"/>
  <c r="D50"/>
  <c r="C50"/>
  <c r="D24"/>
  <c r="C24"/>
  <c r="D21"/>
  <c r="C21"/>
  <c r="D30" l="1"/>
  <c r="C30"/>
  <c r="C71"/>
  <c r="D71"/>
  <c r="C72" l="1"/>
  <c r="D72"/>
</calcChain>
</file>

<file path=xl/sharedStrings.xml><?xml version="1.0" encoding="utf-8"?>
<sst xmlns="http://schemas.openxmlformats.org/spreadsheetml/2006/main" count="40" uniqueCount="36">
  <si>
    <t>Co-operative</t>
  </si>
  <si>
    <t>(Rs. In lakhs)</t>
  </si>
  <si>
    <t>No.</t>
  </si>
  <si>
    <t>Rytara SSK</t>
  </si>
  <si>
    <t>Gem Sugars</t>
  </si>
  <si>
    <t>Bilagi sugars</t>
  </si>
  <si>
    <t>Pvt. Sector</t>
  </si>
  <si>
    <t>Grand Total</t>
  </si>
  <si>
    <t>Badami sugar</t>
  </si>
  <si>
    <t>Nirani Sugars</t>
  </si>
  <si>
    <t>Bhavani Khand</t>
  </si>
  <si>
    <t>Bidar Kissan</t>
  </si>
  <si>
    <t>Bhimashanker</t>
  </si>
  <si>
    <t>Harsha Sugars</t>
  </si>
  <si>
    <t>Soubhagyalaxmi, Gokak, Belgaum</t>
  </si>
  <si>
    <t>Sri Chamundeshwari Sugars, Mandya</t>
  </si>
  <si>
    <t>Dyanyogi SK Swamiji Sugurs, Bhalkeshwar, Bhalki</t>
  </si>
  <si>
    <t>Sri Balaji Sugars, Bijapur</t>
  </si>
  <si>
    <t>Sovereign, Teradal, Jamkhandi</t>
  </si>
  <si>
    <t>Mylar Sugars H Hadagali, Bellary</t>
  </si>
  <si>
    <t>Bhagyalaxmi  SSK Khanapur</t>
  </si>
  <si>
    <t>Bhadra SSK Doddabhati</t>
  </si>
  <si>
    <t>Ghataprabha, Gokak</t>
  </si>
  <si>
    <t>Someshwar, Bailhongal</t>
  </si>
  <si>
    <t>Markandeya, Kakathi</t>
  </si>
  <si>
    <t>Bidar SSK Hallikhed</t>
  </si>
  <si>
    <t>Bidar DCCB M Gandhi</t>
  </si>
  <si>
    <t>Bidar DCCB Naranja SSK</t>
  </si>
  <si>
    <t>Co-op (10) Total</t>
  </si>
  <si>
    <t>Bhalkeshwar Bhalki</t>
  </si>
  <si>
    <t>Name of the Sugar Factory</t>
  </si>
  <si>
    <t>Limit Sanctioned</t>
  </si>
  <si>
    <t>loans Released</t>
  </si>
  <si>
    <t>Private Sector                                                                                                                                                                 (Rs. in lakhs)</t>
  </si>
  <si>
    <t xml:space="preserve">  THE KARNATAKA STATE CO-OPERATIVE  APEX BANK LTD., BANGALORE</t>
  </si>
  <si>
    <t>Sector-wise &amp; Sugarfactory-wise details of Sugar Advance position by Apex Bank as on 31.01.2017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</si>
</sst>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5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/>
    <xf numFmtId="0" fontId="0" fillId="0" borderId="14" xfId="0" applyBorder="1"/>
    <xf numFmtId="2" fontId="1" fillId="0" borderId="7" xfId="0" applyNumberFormat="1" applyFont="1" applyBorder="1"/>
    <xf numFmtId="0" fontId="2" fillId="0" borderId="8" xfId="0" applyFont="1" applyBorder="1"/>
    <xf numFmtId="2" fontId="0" fillId="0" borderId="9" xfId="0" applyNumberFormat="1" applyFill="1" applyBorder="1"/>
    <xf numFmtId="0" fontId="0" fillId="0" borderId="10" xfId="0" applyFill="1" applyBorder="1" applyAlignment="1">
      <alignment horizontal="center" vertical="center"/>
    </xf>
    <xf numFmtId="2" fontId="0" fillId="0" borderId="1" xfId="0" applyNumberFormat="1" applyFill="1" applyBorder="1"/>
    <xf numFmtId="0" fontId="1" fillId="0" borderId="11" xfId="0" applyFont="1" applyBorder="1"/>
    <xf numFmtId="0" fontId="1" fillId="0" borderId="10" xfId="0" applyFont="1" applyBorder="1"/>
    <xf numFmtId="2" fontId="0" fillId="0" borderId="8" xfId="0" applyNumberForma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2"/>
  <sheetViews>
    <sheetView tabSelected="1" workbookViewId="0">
      <selection activeCell="I11" sqref="I11"/>
    </sheetView>
  </sheetViews>
  <sheetFormatPr defaultRowHeight="15"/>
  <cols>
    <col min="1" max="1" width="8" style="31" customWidth="1"/>
    <col min="2" max="2" width="51" customWidth="1"/>
    <col min="3" max="3" width="15.42578125" customWidth="1"/>
    <col min="4" max="4" width="14.42578125" bestFit="1" customWidth="1"/>
  </cols>
  <sheetData>
    <row r="1" spans="1:4" ht="15.75">
      <c r="A1" s="50" t="s">
        <v>34</v>
      </c>
      <c r="B1" s="50"/>
      <c r="C1" s="50"/>
      <c r="D1" s="50"/>
    </row>
    <row r="2" spans="1:4">
      <c r="A2" s="46"/>
      <c r="B2" s="46"/>
      <c r="C2" s="46"/>
      <c r="D2" s="46"/>
    </row>
    <row r="3" spans="1:4">
      <c r="A3" s="51" t="s">
        <v>35</v>
      </c>
      <c r="B3" s="51"/>
      <c r="C3" s="51"/>
      <c r="D3" s="51"/>
    </row>
    <row r="4" spans="1:4">
      <c r="A4" s="44"/>
      <c r="B4" s="45"/>
      <c r="C4" s="45"/>
      <c r="D4" s="45"/>
    </row>
    <row r="5" spans="1:4">
      <c r="A5" s="41" t="s">
        <v>0</v>
      </c>
      <c r="D5" s="43" t="s">
        <v>1</v>
      </c>
    </row>
    <row r="6" spans="1:4">
      <c r="A6" s="42" t="s">
        <v>2</v>
      </c>
      <c r="B6" s="42" t="s">
        <v>30</v>
      </c>
      <c r="C6" s="42" t="s">
        <v>31</v>
      </c>
      <c r="D6" s="20" t="s">
        <v>32</v>
      </c>
    </row>
    <row r="7" spans="1:4">
      <c r="A7" s="18"/>
      <c r="B7" s="18"/>
      <c r="C7" s="19"/>
      <c r="D7" s="26"/>
    </row>
    <row r="8" spans="1:4">
      <c r="A8" s="34">
        <v>1</v>
      </c>
      <c r="B8" s="9" t="s">
        <v>20</v>
      </c>
      <c r="C8" s="14">
        <v>2500</v>
      </c>
      <c r="D8" s="25">
        <v>1780</v>
      </c>
    </row>
    <row r="9" spans="1:4">
      <c r="A9" s="33"/>
      <c r="B9" s="11"/>
      <c r="C9" s="13"/>
      <c r="D9" s="11"/>
    </row>
    <row r="10" spans="1:4">
      <c r="A10" s="34">
        <v>2</v>
      </c>
      <c r="B10" s="9" t="s">
        <v>21</v>
      </c>
      <c r="C10" s="12">
        <v>1300</v>
      </c>
      <c r="D10" s="25">
        <v>1300</v>
      </c>
    </row>
    <row r="11" spans="1:4">
      <c r="A11" s="33"/>
      <c r="B11" s="11"/>
      <c r="C11" s="13"/>
      <c r="D11" s="11"/>
    </row>
    <row r="12" spans="1:4">
      <c r="A12" s="32">
        <v>3</v>
      </c>
      <c r="B12" s="10" t="s">
        <v>22</v>
      </c>
      <c r="C12" s="14">
        <v>1212.05</v>
      </c>
      <c r="D12" s="25">
        <v>1212.05</v>
      </c>
    </row>
    <row r="13" spans="1:4">
      <c r="A13" s="33"/>
      <c r="B13" s="11"/>
      <c r="C13" s="13"/>
      <c r="D13" s="11"/>
    </row>
    <row r="14" spans="1:4">
      <c r="A14" s="32">
        <v>4</v>
      </c>
      <c r="B14" s="10" t="s">
        <v>23</v>
      </c>
      <c r="C14" s="14">
        <v>3500</v>
      </c>
      <c r="D14" s="25">
        <v>3500</v>
      </c>
    </row>
    <row r="15" spans="1:4">
      <c r="A15" s="33"/>
      <c r="B15" s="11"/>
      <c r="C15" s="13"/>
      <c r="D15" s="11"/>
    </row>
    <row r="16" spans="1:4">
      <c r="A16" s="34">
        <v>5</v>
      </c>
      <c r="B16" s="9" t="s">
        <v>24</v>
      </c>
      <c r="C16" s="12">
        <v>400</v>
      </c>
      <c r="D16" s="25">
        <v>400</v>
      </c>
    </row>
    <row r="17" spans="1:4">
      <c r="A17" s="33"/>
      <c r="B17" s="11"/>
      <c r="C17" s="13"/>
      <c r="D17" s="11"/>
    </row>
    <row r="18" spans="1:4">
      <c r="A18" s="34">
        <v>6</v>
      </c>
      <c r="B18" s="9" t="s">
        <v>3</v>
      </c>
      <c r="C18" s="15">
        <v>0</v>
      </c>
      <c r="D18" s="8"/>
    </row>
    <row r="19" spans="1:4">
      <c r="A19" s="32"/>
      <c r="B19" s="10"/>
      <c r="C19" s="13">
        <v>1460</v>
      </c>
      <c r="D19" s="27">
        <v>1460</v>
      </c>
    </row>
    <row r="20" spans="1:4">
      <c r="A20" s="32"/>
      <c r="B20" s="10"/>
      <c r="C20" s="13">
        <v>2000</v>
      </c>
      <c r="D20" s="27">
        <v>2000</v>
      </c>
    </row>
    <row r="21" spans="1:4">
      <c r="A21" s="33"/>
      <c r="B21" s="11"/>
      <c r="C21" s="13">
        <f>C18+C19+C20</f>
        <v>3460</v>
      </c>
      <c r="D21" s="16">
        <f t="shared" ref="D21" si="0">D18+D19+D20</f>
        <v>3460</v>
      </c>
    </row>
    <row r="22" spans="1:4">
      <c r="A22" s="35">
        <v>7</v>
      </c>
      <c r="B22" s="9" t="s">
        <v>25</v>
      </c>
      <c r="C22" s="15">
        <v>1500</v>
      </c>
      <c r="D22" s="27">
        <v>1500</v>
      </c>
    </row>
    <row r="23" spans="1:4">
      <c r="A23" s="36"/>
      <c r="B23" s="10"/>
      <c r="C23" s="15">
        <v>1500</v>
      </c>
      <c r="D23" s="27">
        <v>1500</v>
      </c>
    </row>
    <row r="24" spans="1:4">
      <c r="A24" s="37"/>
      <c r="B24" s="11"/>
      <c r="C24" s="13">
        <f>C22+C23</f>
        <v>3000</v>
      </c>
      <c r="D24" s="16">
        <f t="shared" ref="D24" si="1">D22+D23</f>
        <v>3000</v>
      </c>
    </row>
    <row r="25" spans="1:4">
      <c r="A25" s="34">
        <v>8</v>
      </c>
      <c r="B25" s="2" t="s">
        <v>26</v>
      </c>
      <c r="C25" s="12">
        <v>1500</v>
      </c>
      <c r="D25" s="30">
        <v>1500</v>
      </c>
    </row>
    <row r="26" spans="1:4">
      <c r="A26" s="33"/>
      <c r="B26" s="1"/>
      <c r="C26" s="14"/>
      <c r="D26" s="11"/>
    </row>
    <row r="27" spans="1:4">
      <c r="A27" s="36">
        <v>9</v>
      </c>
      <c r="B27" s="9" t="s">
        <v>27</v>
      </c>
      <c r="C27" s="12">
        <v>1000</v>
      </c>
      <c r="D27" s="25">
        <v>1000</v>
      </c>
    </row>
    <row r="28" spans="1:4">
      <c r="A28" s="36"/>
      <c r="B28" s="10"/>
      <c r="C28" s="14"/>
      <c r="D28" s="11"/>
    </row>
    <row r="29" spans="1:4">
      <c r="A29" s="38">
        <v>10</v>
      </c>
      <c r="B29" s="8" t="s">
        <v>12</v>
      </c>
      <c r="C29" s="15">
        <v>3300</v>
      </c>
      <c r="D29" s="27">
        <v>3300</v>
      </c>
    </row>
    <row r="30" spans="1:4">
      <c r="A30" s="40"/>
      <c r="B30" s="20" t="s">
        <v>28</v>
      </c>
      <c r="C30" s="21">
        <f>C8+C10+C12+C14+C16+C21+C24+C25+C27+C29</f>
        <v>21172.05</v>
      </c>
      <c r="D30" s="21">
        <f>D8+D10+D12+D14+D16+D21+D24+D25+D27+D29</f>
        <v>20452.05</v>
      </c>
    </row>
    <row r="31" spans="1:4">
      <c r="A31" s="37"/>
      <c r="B31" s="29"/>
      <c r="C31" s="23"/>
      <c r="D31" s="11"/>
    </row>
    <row r="32" spans="1:4">
      <c r="A32" s="39"/>
      <c r="C32" s="17"/>
    </row>
    <row r="33" spans="1:4">
      <c r="A33" s="47" t="s">
        <v>33</v>
      </c>
      <c r="B33" s="48"/>
      <c r="C33" s="48"/>
      <c r="D33" s="49"/>
    </row>
    <row r="34" spans="1:4">
      <c r="A34" s="42" t="s">
        <v>2</v>
      </c>
      <c r="B34" s="42" t="s">
        <v>30</v>
      </c>
      <c r="C34" s="42" t="s">
        <v>31</v>
      </c>
      <c r="D34" s="20" t="s">
        <v>32</v>
      </c>
    </row>
    <row r="35" spans="1:4">
      <c r="A35" s="18"/>
      <c r="B35" s="18"/>
      <c r="C35" s="19"/>
      <c r="D35" s="26"/>
    </row>
    <row r="36" spans="1:4">
      <c r="A36" s="40">
        <v>1</v>
      </c>
      <c r="B36" s="8" t="s">
        <v>4</v>
      </c>
      <c r="C36" s="15">
        <v>500</v>
      </c>
      <c r="D36" s="27">
        <v>500</v>
      </c>
    </row>
    <row r="37" spans="1:4">
      <c r="A37" s="40">
        <v>2</v>
      </c>
      <c r="B37" s="8" t="s">
        <v>8</v>
      </c>
      <c r="C37" s="15">
        <v>1300</v>
      </c>
      <c r="D37" s="27">
        <v>1050.31</v>
      </c>
    </row>
    <row r="38" spans="1:4">
      <c r="A38" s="32">
        <v>3</v>
      </c>
      <c r="B38" s="10" t="s">
        <v>5</v>
      </c>
      <c r="C38" s="13">
        <v>1000</v>
      </c>
      <c r="D38" s="27">
        <v>1000</v>
      </c>
    </row>
    <row r="39" spans="1:4">
      <c r="A39" s="32"/>
      <c r="B39" s="10"/>
      <c r="C39" s="13">
        <v>1000</v>
      </c>
      <c r="D39" s="27">
        <v>934.9</v>
      </c>
    </row>
    <row r="40" spans="1:4">
      <c r="A40" s="32"/>
      <c r="B40" s="10"/>
      <c r="C40" s="13">
        <v>3000</v>
      </c>
      <c r="D40" s="27">
        <v>3000</v>
      </c>
    </row>
    <row r="41" spans="1:4">
      <c r="A41" s="33"/>
      <c r="B41" s="11"/>
      <c r="C41" s="13">
        <f t="shared" ref="C41" si="2">SUM(C38:C40)</f>
        <v>5000</v>
      </c>
      <c r="D41" s="16">
        <f>SUM(D38:D40)</f>
        <v>4934.8999999999996</v>
      </c>
    </row>
    <row r="42" spans="1:4">
      <c r="A42" s="40">
        <v>4</v>
      </c>
      <c r="B42" s="8" t="s">
        <v>9</v>
      </c>
      <c r="C42" s="15">
        <v>6532.5</v>
      </c>
      <c r="D42" s="27">
        <v>6200.07</v>
      </c>
    </row>
    <row r="43" spans="1:4">
      <c r="A43" s="33">
        <v>5</v>
      </c>
      <c r="B43" s="11" t="s">
        <v>10</v>
      </c>
      <c r="C43" s="13">
        <v>500</v>
      </c>
      <c r="D43" s="27">
        <v>310</v>
      </c>
    </row>
    <row r="44" spans="1:4">
      <c r="A44" s="32">
        <v>6</v>
      </c>
      <c r="B44" s="10" t="s">
        <v>16</v>
      </c>
      <c r="C44" s="13">
        <v>0</v>
      </c>
      <c r="D44" s="27">
        <v>0</v>
      </c>
    </row>
    <row r="45" spans="1:4">
      <c r="A45" s="32"/>
      <c r="B45" s="10"/>
      <c r="C45" s="14">
        <v>1000</v>
      </c>
      <c r="D45" s="27">
        <v>1000</v>
      </c>
    </row>
    <row r="46" spans="1:4">
      <c r="A46" s="34">
        <v>7</v>
      </c>
      <c r="B46" s="9" t="s">
        <v>29</v>
      </c>
      <c r="C46" s="12">
        <v>1000</v>
      </c>
      <c r="D46" s="30">
        <v>1000</v>
      </c>
    </row>
    <row r="47" spans="1:4">
      <c r="A47" s="32"/>
      <c r="B47" s="10"/>
      <c r="C47" s="14"/>
      <c r="D47" s="11"/>
    </row>
    <row r="48" spans="1:4">
      <c r="A48" s="35">
        <v>8</v>
      </c>
      <c r="B48" s="22" t="s">
        <v>15</v>
      </c>
      <c r="C48" s="16">
        <v>2000</v>
      </c>
      <c r="D48" s="27">
        <v>2000</v>
      </c>
    </row>
    <row r="49" spans="1:4">
      <c r="A49" s="36"/>
      <c r="B49" s="4"/>
      <c r="C49" s="16">
        <v>792</v>
      </c>
      <c r="D49" s="27">
        <v>792</v>
      </c>
    </row>
    <row r="50" spans="1:4">
      <c r="A50" s="37"/>
      <c r="B50" s="6"/>
      <c r="C50" s="16">
        <f>SUM(C48:C49)</f>
        <v>2792</v>
      </c>
      <c r="D50" s="16">
        <f>SUM(D48:D49)</f>
        <v>2792</v>
      </c>
    </row>
    <row r="51" spans="1:4">
      <c r="A51" s="36">
        <v>9</v>
      </c>
      <c r="B51" s="9" t="s">
        <v>17</v>
      </c>
      <c r="C51" s="16">
        <v>3500</v>
      </c>
      <c r="D51" s="27">
        <v>3500</v>
      </c>
    </row>
    <row r="52" spans="1:4">
      <c r="A52" s="36"/>
      <c r="B52" s="10"/>
      <c r="C52" s="16">
        <v>0</v>
      </c>
      <c r="D52" s="27">
        <v>0</v>
      </c>
    </row>
    <row r="53" spans="1:4">
      <c r="A53" s="37"/>
      <c r="B53" s="11"/>
      <c r="C53" s="13">
        <f>C51+C52</f>
        <v>3500</v>
      </c>
      <c r="D53" s="16">
        <f>D51+D52</f>
        <v>3500</v>
      </c>
    </row>
    <row r="54" spans="1:4">
      <c r="A54" s="32">
        <v>10</v>
      </c>
      <c r="B54" s="10" t="s">
        <v>14</v>
      </c>
      <c r="C54" s="16">
        <v>4200</v>
      </c>
      <c r="D54" s="27">
        <v>3078.97</v>
      </c>
    </row>
    <row r="55" spans="1:4">
      <c r="A55" s="32"/>
      <c r="B55" s="10"/>
      <c r="C55" s="16">
        <v>3500</v>
      </c>
      <c r="D55" s="27">
        <v>2722</v>
      </c>
    </row>
    <row r="56" spans="1:4">
      <c r="A56" s="32"/>
      <c r="B56" s="10"/>
      <c r="C56" s="16">
        <v>1000</v>
      </c>
      <c r="D56" s="27">
        <v>998.71</v>
      </c>
    </row>
    <row r="57" spans="1:4">
      <c r="A57" s="32"/>
      <c r="B57" s="10"/>
      <c r="C57" s="13">
        <v>1800</v>
      </c>
      <c r="D57" s="27">
        <v>1800</v>
      </c>
    </row>
    <row r="58" spans="1:4">
      <c r="A58" s="32"/>
      <c r="B58" s="10"/>
      <c r="C58" s="13">
        <f>SUM(C54:C57)</f>
        <v>10500</v>
      </c>
      <c r="D58" s="16">
        <f>SUM(D54:D57)</f>
        <v>8599.68</v>
      </c>
    </row>
    <row r="59" spans="1:4">
      <c r="A59" s="34">
        <v>11</v>
      </c>
      <c r="B59" s="3" t="s">
        <v>18</v>
      </c>
      <c r="C59" s="15">
        <v>4900</v>
      </c>
      <c r="D59" s="27">
        <v>4885.9799999999996</v>
      </c>
    </row>
    <row r="60" spans="1:4">
      <c r="A60" s="32"/>
      <c r="B60" s="5"/>
      <c r="C60" s="13">
        <v>100</v>
      </c>
      <c r="D60" s="27">
        <v>100</v>
      </c>
    </row>
    <row r="61" spans="1:4">
      <c r="A61" s="32"/>
      <c r="B61" s="5"/>
      <c r="C61" s="13">
        <v>1800</v>
      </c>
      <c r="D61" s="27">
        <v>1800</v>
      </c>
    </row>
    <row r="62" spans="1:4">
      <c r="A62" s="32"/>
      <c r="B62" s="5"/>
      <c r="C62" s="15">
        <v>2000</v>
      </c>
      <c r="D62" s="27">
        <v>1095.24</v>
      </c>
    </row>
    <row r="63" spans="1:4">
      <c r="A63" s="33"/>
      <c r="B63" s="7"/>
      <c r="C63" s="14">
        <f>SUM(C59:C62)</f>
        <v>8800</v>
      </c>
      <c r="D63" s="16">
        <f t="shared" ref="D63" si="3">SUM(D59:D62)</f>
        <v>7881.2199999999993</v>
      </c>
    </row>
    <row r="64" spans="1:4">
      <c r="A64" s="40">
        <v>12</v>
      </c>
      <c r="B64" s="8" t="s">
        <v>11</v>
      </c>
      <c r="C64" s="16">
        <v>5000</v>
      </c>
      <c r="D64" s="27">
        <v>5000</v>
      </c>
    </row>
    <row r="65" spans="1:4">
      <c r="A65" s="34">
        <v>13</v>
      </c>
      <c r="B65" s="3" t="s">
        <v>19</v>
      </c>
      <c r="C65" s="16">
        <v>5000</v>
      </c>
      <c r="D65" s="27">
        <v>5000</v>
      </c>
    </row>
    <row r="66" spans="1:4">
      <c r="A66" s="32"/>
      <c r="B66" s="5"/>
      <c r="C66" s="16">
        <v>1000</v>
      </c>
      <c r="D66" s="27">
        <v>1000</v>
      </c>
    </row>
    <row r="67" spans="1:4">
      <c r="A67" s="32"/>
      <c r="B67" s="5"/>
      <c r="C67" s="13">
        <v>893</v>
      </c>
      <c r="D67" s="27">
        <v>893</v>
      </c>
    </row>
    <row r="68" spans="1:4">
      <c r="A68" s="32"/>
      <c r="B68" s="5"/>
      <c r="C68" s="13">
        <v>2000</v>
      </c>
      <c r="D68" s="27">
        <v>2000</v>
      </c>
    </row>
    <row r="69" spans="1:4">
      <c r="A69" s="33"/>
      <c r="B69" s="7"/>
      <c r="C69" s="13">
        <f>SUM(C65:C68)</f>
        <v>8893</v>
      </c>
      <c r="D69" s="16">
        <f t="shared" ref="D69" si="4">SUM(D65:D68)</f>
        <v>8893</v>
      </c>
    </row>
    <row r="70" spans="1:4">
      <c r="A70" s="32">
        <v>14</v>
      </c>
      <c r="B70" s="10" t="s">
        <v>13</v>
      </c>
      <c r="C70" s="14">
        <v>5000</v>
      </c>
      <c r="D70" s="27">
        <v>2993.45</v>
      </c>
    </row>
    <row r="71" spans="1:4">
      <c r="A71" s="34"/>
      <c r="B71" s="24" t="s">
        <v>6</v>
      </c>
      <c r="C71" s="12">
        <f>C36+C37+C41+C42+C43+C44+C45+C46+C50+C53+C58+C59+C60+C61+C62+C64+C69+C70</f>
        <v>60317.5</v>
      </c>
      <c r="D71" s="16">
        <f>D36+D37+D41+D42+D43+D44+D45+D46+D50+D53+D58+D59+D60+D61+D62+D64+D69+D70</f>
        <v>54654.63</v>
      </c>
    </row>
    <row r="72" spans="1:4">
      <c r="A72" s="40"/>
      <c r="B72" s="28" t="s">
        <v>7</v>
      </c>
      <c r="C72" s="15">
        <f>C30+C71</f>
        <v>81489.55</v>
      </c>
      <c r="D72" s="16">
        <f>D30+D71</f>
        <v>75106.679999999993</v>
      </c>
    </row>
  </sheetData>
  <mergeCells count="3">
    <mergeCell ref="A33:D33"/>
    <mergeCell ref="A1:D1"/>
    <mergeCell ref="A3:D3"/>
  </mergeCells>
  <pageMargins left="0.82" right="0.54" top="0.75" bottom="0.68" header="0.27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Sugar Advance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Apex</cp:lastModifiedBy>
  <cp:lastPrinted>2017-02-16T11:31:10Z</cp:lastPrinted>
  <dcterms:created xsi:type="dcterms:W3CDTF">2013-10-23T09:53:05Z</dcterms:created>
  <dcterms:modified xsi:type="dcterms:W3CDTF">2017-02-16T12:14:10Z</dcterms:modified>
</cp:coreProperties>
</file>